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D:\1- Excel-neu\"/>
    </mc:Choice>
  </mc:AlternateContent>
  <xr:revisionPtr revIDLastSave="0" documentId="8_{2BA0AC73-236F-44A8-995F-0B08941C8C37}" xr6:coauthVersionLast="47" xr6:coauthVersionMax="47" xr10:uidLastSave="{00000000-0000-0000-0000-000000000000}"/>
  <bookViews>
    <workbookView xWindow="780" yWindow="780" windowWidth="28800" windowHeight="15345"/>
  </bookViews>
  <sheets>
    <sheet name="Wenn_1" sheetId="1" r:id="rId1"/>
    <sheet name="Wenn_2"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2" l="1"/>
  <c r="D4" i="2"/>
  <c r="D5" i="2"/>
  <c r="D6" i="2"/>
  <c r="D7" i="2"/>
  <c r="D8" i="2"/>
  <c r="D20" i="2" s="1"/>
  <c r="D22" i="2" s="1"/>
  <c r="D9" i="2"/>
  <c r="D10" i="2"/>
  <c r="D11" i="2"/>
  <c r="D12" i="2"/>
  <c r="D13" i="2"/>
  <c r="D14" i="2"/>
  <c r="D15" i="2"/>
  <c r="D16" i="2"/>
  <c r="D17" i="2"/>
  <c r="D18" i="2"/>
  <c r="D19" i="2"/>
  <c r="C3" i="2"/>
  <c r="C4" i="2"/>
  <c r="C5" i="2"/>
  <c r="C20" i="2" s="1"/>
  <c r="C22" i="2" s="1"/>
  <c r="C6" i="2"/>
  <c r="C7" i="2"/>
  <c r="C8" i="2"/>
  <c r="C9" i="2"/>
  <c r="C10" i="2"/>
  <c r="C11" i="2"/>
  <c r="C12" i="2"/>
  <c r="C13" i="2"/>
  <c r="C14" i="2"/>
  <c r="C15" i="2"/>
  <c r="C16" i="2"/>
  <c r="C17" i="2"/>
  <c r="C18" i="2"/>
  <c r="C19" i="2"/>
  <c r="B20" i="2"/>
  <c r="D21" i="1"/>
  <c r="D22" i="1"/>
  <c r="D23" i="1"/>
  <c r="D38" i="1" s="1"/>
  <c r="D39" i="1" s="1"/>
  <c r="D40" i="1" s="1"/>
  <c r="D24" i="1"/>
  <c r="D25" i="1"/>
  <c r="D26" i="1"/>
  <c r="D27" i="1"/>
  <c r="E27" i="1" s="1"/>
  <c r="E38" i="1" s="1"/>
  <c r="E39" i="1" s="1"/>
  <c r="D28" i="1"/>
  <c r="D29" i="1"/>
  <c r="D30" i="1"/>
  <c r="D31" i="1"/>
  <c r="D32" i="1"/>
  <c r="D33" i="1"/>
  <c r="D34" i="1"/>
  <c r="D35" i="1"/>
  <c r="E35" i="1" s="1"/>
  <c r="D36" i="1"/>
  <c r="D37" i="1"/>
  <c r="C39" i="1"/>
  <c r="E21" i="1"/>
  <c r="E22" i="1"/>
  <c r="E23" i="1"/>
  <c r="E24" i="1"/>
  <c r="E25" i="1"/>
  <c r="E26" i="1"/>
  <c r="E28" i="1"/>
  <c r="E29" i="1"/>
  <c r="E30" i="1"/>
  <c r="E31" i="1"/>
  <c r="E32" i="1"/>
  <c r="E33" i="1"/>
  <c r="E34" i="1"/>
  <c r="E36" i="1"/>
  <c r="E37" i="1"/>
</calcChain>
</file>

<file path=xl/comments1.xml><?xml version="1.0" encoding="utf-8"?>
<comments xmlns="http://schemas.openxmlformats.org/spreadsheetml/2006/main">
  <authors>
    <author>Seel</author>
  </authors>
  <commentList>
    <comment ref="A3" authorId="0" shapeId="0">
      <text>
        <r>
          <rPr>
            <sz val="8"/>
            <color indexed="81"/>
            <rFont val="Tahoma"/>
          </rPr>
          <t>Die "Wenn"-Funktion hat folgenden Aufbau: "=Wenn(Bedingung;Dann-Wert;Sonst-Wert)". Sie wird über die Tastatur oder über die Symbolleiste oder über Menü "</t>
        </r>
        <r>
          <rPr>
            <sz val="8"/>
            <color indexed="81"/>
            <rFont val="Tahoma"/>
            <family val="2"/>
          </rPr>
          <t>Formeln</t>
        </r>
        <r>
          <rPr>
            <sz val="8"/>
            <color indexed="81"/>
            <rFont val="Tahoma"/>
          </rPr>
          <t>", Befehl "</t>
        </r>
        <r>
          <rPr>
            <u/>
            <sz val="8"/>
            <color indexed="81"/>
            <rFont val="Tahoma"/>
            <family val="2"/>
          </rPr>
          <t>F</t>
        </r>
        <r>
          <rPr>
            <sz val="8"/>
            <color indexed="81"/>
            <rFont val="Tahoma"/>
          </rPr>
          <t xml:space="preserve">unktion" eingegeben.
</t>
        </r>
      </text>
    </comment>
    <comment ref="A44" authorId="0" shapeId="0">
      <text>
        <r>
          <rPr>
            <b/>
            <sz val="8"/>
            <color indexed="81"/>
            <rFont val="Tahoma"/>
          </rPr>
          <t>Arbeitsauftrag:</t>
        </r>
        <r>
          <rPr>
            <sz val="8"/>
            <color indexed="81"/>
            <rFont val="Tahoma"/>
          </rPr>
          <t xml:space="preserve">
Es soll jeder Mitarbeiter die Weihnachtsgratifikation gestaffelt nach Betriebszugehörigkeit erhalten. So soll jeder Mitarbeiter, der 10 oder mehr Jahre im Betrieb beschäftigt ist 1 Monatsgehalt bekommen, alle anderen Mitarbeiter sollen 50 % ihres Monatsgehalts erhalten.
1. Berechnen Sie in der Spalte D die Weihnachtsgratifikation mit einer "Wenn-Funktion".
2. Berechnen Sie in Zeile 20 die Summen der Gehälter und der Weihnachtsgratifikationen.
3. Versehen Sie die Summen mit einer doppelten Linie unten und einer einfachen Linie oben.
4. Berechnen Sie in einer neuen Zeile das durchschnittliche Gehalt und das durchschnittliche Weihnachtsgeld.
5. Berechnen Sie in einer neuen Zeile den jeweiligen Aufwand für die Gratifikationsregelung in Prozent, gemessen an der Gesamtgehaltsbruttosumme (Prozentformat, 1 Nachkommastelle).
6. Benennen Sie die neuen Zeilen und Spalten und geben Sie der Tabelle eine Überschrift, die Sie über die Spalten zentrieren.
7. Formatieren Sie die Spaltenüberschriften fett und geben Sie der Tabelle einen Rahmen.
8. Formatieren Sie alle Beträge außer den Prozentwerten mit 2 Nachkommastellen und 1.000er Trennzeichen.
9. Sortieren Sie die Tabelle nach Betriebszugehörigkeit aufsteigend.</t>
        </r>
      </text>
    </comment>
  </commentList>
</comments>
</file>

<file path=xl/comments2.xml><?xml version="1.0" encoding="utf-8"?>
<comments xmlns="http://schemas.openxmlformats.org/spreadsheetml/2006/main">
  <authors>
    <author>Seel</author>
  </authors>
  <commentList>
    <comment ref="A27" authorId="0" shapeId="0">
      <text>
        <r>
          <rPr>
            <b/>
            <sz val="8"/>
            <color indexed="81"/>
            <rFont val="Tahoma"/>
            <family val="2"/>
          </rPr>
          <t>Arbeitsauftrag</t>
        </r>
        <r>
          <rPr>
            <sz val="8"/>
            <color indexed="81"/>
            <rFont val="Tahoma"/>
          </rPr>
          <t xml:space="preserve">:
Herr Steinhauser ist als Reisender in unserem Unternehmen tätig. Er erhält ein Fixum von monatilich 3.000,00 € sowie eine Umsatzprovision. Die Umsatzprovision beträgt für einen Umsatz unter 5.000,00 € 3 %, bei Umsätzen ab 5.000,00 € 5 %.
Es soll nun ermittelt werden, ob zukünfitig mit einem selbständigen Handelsvertreter zusammengearbeitet werden soll. Der Handelsvertreter erhält für einen Umsatz unter 4.000,00 € eine Provision von 7 %, ab 4.000,00 € 9 % Provision. 
1. Berechnen Sie in einer neuen Spalte die Provision für den Reisenden mit einer "Wenn-Funktion".
2. Berechnen Sie in einer weiteren Spalte die Provision für den Handelsvertreter mit einer "Wenn-Funktion".
3. Berechnen Sie für alle 3 Spalten die Gesamtsumme.
4. Berechnen Sie in einer neuen Zeile für den Reisenden den Gesamtaufwand.
5. Benennen Sie die neuen Zeilen und Spalten und formatieren Sie die Spaltenüberschriften in fett.
6. Geben Sie der Tabelle einen sinnvollen Rahmen und hinterlegen Sie die Spaltenüberschriften mit einem leichten blauen Muster.
7. Geben Sie der Tabelle eine Überschrift, die Sie über die Spalten der Tabelle zentrieren.
8. Sortieren Sie die Tabelle nach Umsatzzahlen absteigend.
</t>
        </r>
      </text>
    </comment>
  </commentList>
</comments>
</file>

<file path=xl/sharedStrings.xml><?xml version="1.0" encoding="utf-8"?>
<sst xmlns="http://schemas.openxmlformats.org/spreadsheetml/2006/main" count="51" uniqueCount="34">
  <si>
    <t>Mitarbeiter</t>
  </si>
  <si>
    <t>Betriebszu-
gehörigkeit</t>
  </si>
  <si>
    <t>Gehalt</t>
  </si>
  <si>
    <t>Meier</t>
  </si>
  <si>
    <t>Abel</t>
  </si>
  <si>
    <t>Kunde</t>
  </si>
  <si>
    <t>Umsatz</t>
  </si>
  <si>
    <t>Schreiber</t>
  </si>
  <si>
    <t>Schneider</t>
  </si>
  <si>
    <t>Steinbach</t>
  </si>
  <si>
    <t>Die Funktion "Wenn"</t>
  </si>
  <si>
    <t>Weihnachtsgratifikation</t>
  </si>
  <si>
    <t>Durchschnitt</t>
  </si>
  <si>
    <t>Gratifikation in Prozent vom Gehalt</t>
  </si>
  <si>
    <t>Summen</t>
  </si>
  <si>
    <t>Berechnung der Gehälter für den Monat Dezember</t>
  </si>
  <si>
    <t>Reisender</t>
  </si>
  <si>
    <t>HV</t>
  </si>
  <si>
    <t>Fixum</t>
  </si>
  <si>
    <t>Summe</t>
  </si>
  <si>
    <t>Gesamt</t>
  </si>
  <si>
    <t>Felsenbach</t>
  </si>
  <si>
    <t>Landquart</t>
  </si>
  <si>
    <t>Winter</t>
  </si>
  <si>
    <t>Rößner</t>
  </si>
  <si>
    <t>Müller</t>
  </si>
  <si>
    <t>Hackenberg</t>
  </si>
  <si>
    <t>Hehl</t>
  </si>
  <si>
    <t>Balder</t>
  </si>
  <si>
    <t>Eiche</t>
  </si>
  <si>
    <t>Hochreut</t>
  </si>
  <si>
    <t>Eckstein</t>
  </si>
  <si>
    <t>Bäcker</t>
  </si>
  <si>
    <t>Weihnachts-geld und Gehalt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</si>
</sst>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
    <numFmt numFmtId="175" formatCode="#,##0.00\ &quot;€&quot;"/>
  </numFmts>
  <fonts count="9" x14ac:knownFonts="1">
    <font>
      <sz val="10"/>
      <name val="Arial"/>
    </font>
    <font>
      <sz val="8"/>
      <color indexed="81"/>
      <name val="Tahoma"/>
    </font>
    <font>
      <b/>
      <sz val="8"/>
      <color indexed="81"/>
      <name val="Tahoma"/>
    </font>
    <font>
      <u/>
      <sz val="8"/>
      <color indexed="81"/>
      <name val="Tahoma"/>
      <family val="2"/>
    </font>
    <font>
      <b/>
      <u/>
      <sz val="18"/>
      <name val="Arial"/>
      <family val="2"/>
    </font>
    <font>
      <b/>
      <u/>
      <sz val="12"/>
      <name val="Arial"/>
    </font>
    <font>
      <b/>
      <sz val="10"/>
      <name val="Arial"/>
    </font>
    <font>
      <b/>
      <sz val="8"/>
      <color indexed="81"/>
      <name val="Tahoma"/>
      <family val="2"/>
    </font>
    <font>
      <sz val="8"/>
      <color indexed="81"/>
      <name val="Tahoma"/>
      <family val="2"/>
    </font>
  </fonts>
  <fills count="3">
    <fill>
      <patternFill patternType="none"/>
    </fill>
    <fill>
      <patternFill patternType="gray125"/>
    </fill>
    <fill>
      <patternFill patternType="lightTrellis">
        <bgColor indexed="4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174" fontId="0" fillId="0" borderId="4" xfId="0" applyNumberFormat="1" applyBorder="1"/>
    <xf numFmtId="0" fontId="0" fillId="0" borderId="5" xfId="0" applyBorder="1"/>
    <xf numFmtId="0" fontId="6" fillId="2" borderId="6" xfId="0" applyFont="1" applyFill="1" applyBorder="1"/>
    <xf numFmtId="0" fontId="6" fillId="2" borderId="7" xfId="0" applyFont="1" applyFill="1" applyBorder="1"/>
    <xf numFmtId="0" fontId="6" fillId="2" borderId="8" xfId="0" applyFont="1" applyFill="1" applyBorder="1"/>
    <xf numFmtId="175" fontId="0" fillId="0" borderId="0" xfId="0" applyNumberFormat="1" applyBorder="1"/>
    <xf numFmtId="175" fontId="0" fillId="0" borderId="2" xfId="0" applyNumberFormat="1" applyBorder="1"/>
    <xf numFmtId="175" fontId="0" fillId="0" borderId="4" xfId="0" applyNumberFormat="1" applyBorder="1"/>
    <xf numFmtId="175" fontId="0" fillId="0" borderId="5" xfId="0" applyNumberFormat="1" applyBorder="1"/>
    <xf numFmtId="175" fontId="0" fillId="0" borderId="9" xfId="0" applyNumberFormat="1" applyBorder="1"/>
    <xf numFmtId="175" fontId="0" fillId="0" borderId="10" xfId="0" applyNumberFormat="1" applyBorder="1"/>
    <xf numFmtId="175" fontId="0" fillId="0" borderId="0" xfId="0" applyNumberFormat="1" applyFill="1" applyBorder="1"/>
    <xf numFmtId="175" fontId="0" fillId="0" borderId="2" xfId="0" applyNumberFormat="1" applyFill="1" applyBorder="1"/>
    <xf numFmtId="0" fontId="6" fillId="0" borderId="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49" fontId="6" fillId="0" borderId="0" xfId="0" applyNumberFormat="1" applyFont="1" applyBorder="1" applyAlignment="1">
      <alignment vertical="center" wrapText="1"/>
    </xf>
    <xf numFmtId="0" fontId="6" fillId="0" borderId="2" xfId="0" applyFont="1" applyBorder="1" applyAlignment="1">
      <alignment vertical="center" wrapText="1"/>
    </xf>
    <xf numFmtId="0" fontId="4" fillId="0" borderId="0" xfId="0" applyFont="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xdr:row>
      <xdr:rowOff>114300</xdr:rowOff>
    </xdr:from>
    <xdr:to>
      <xdr:col>7</xdr:col>
      <xdr:colOff>334158</xdr:colOff>
      <xdr:row>19</xdr:row>
      <xdr:rowOff>171953</xdr:rowOff>
    </xdr:to>
    <xdr:pic>
      <xdr:nvPicPr>
        <xdr:cNvPr id="2" name="Grafik 1">
          <a:extLst>
            <a:ext uri="{FF2B5EF4-FFF2-40B4-BE49-F238E27FC236}">
              <a16:creationId xmlns:a16="http://schemas.microsoft.com/office/drawing/2014/main" id="{EB852E64-A631-4DBF-BE78-FF2565390F66}"/>
            </a:ext>
          </a:extLst>
        </xdr:cNvPr>
        <xdr:cNvPicPr>
          <a:picLocks noChangeAspect="1"/>
        </xdr:cNvPicPr>
      </xdr:nvPicPr>
      <xdr:blipFill>
        <a:blip xmlns:r="http://schemas.openxmlformats.org/officeDocument/2006/relationships" r:embed="rId1"/>
        <a:stretch>
          <a:fillRect/>
        </a:stretch>
      </xdr:blipFill>
      <xdr:spPr>
        <a:xfrm>
          <a:off x="95250" y="895350"/>
          <a:ext cx="5611008" cy="360095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tabSelected="1" workbookViewId="0">
      <selection activeCell="I7" sqref="I7"/>
    </sheetView>
  </sheetViews>
  <sheetFormatPr baseColWidth="10" defaultRowHeight="12.75" x14ac:dyDescent="0.2"/>
  <cols>
    <col min="3" max="4" width="11.5703125" bestFit="1" customWidth="1"/>
    <col min="5" max="5" width="11.7109375" bestFit="1" customWidth="1"/>
  </cols>
  <sheetData>
    <row r="1" spans="1:6" ht="23.25" x14ac:dyDescent="0.35">
      <c r="A1" s="25" t="s">
        <v>10</v>
      </c>
      <c r="B1" s="25"/>
      <c r="C1" s="25"/>
      <c r="D1" s="25"/>
      <c r="E1" s="25"/>
      <c r="F1" s="25"/>
    </row>
    <row r="3" spans="1:6" x14ac:dyDescent="0.2"/>
    <row r="17" spans="1:6" ht="97.5" customHeight="1" x14ac:dyDescent="0.2"/>
    <row r="18" spans="1:6" ht="15.75" x14ac:dyDescent="0.25">
      <c r="A18" s="26" t="s">
        <v>15</v>
      </c>
      <c r="B18" s="27"/>
      <c r="C18" s="27"/>
      <c r="D18" s="27"/>
      <c r="E18" s="28"/>
    </row>
    <row r="19" spans="1:6" x14ac:dyDescent="0.2">
      <c r="A19" s="2"/>
      <c r="B19" s="3"/>
      <c r="C19" s="3"/>
      <c r="D19" s="3"/>
      <c r="E19" s="4"/>
    </row>
    <row r="20" spans="1:6" ht="38.25" x14ac:dyDescent="0.2">
      <c r="A20" s="20" t="s">
        <v>0</v>
      </c>
      <c r="B20" s="21" t="s">
        <v>1</v>
      </c>
      <c r="C20" s="22" t="s">
        <v>2</v>
      </c>
      <c r="D20" s="23" t="s">
        <v>11</v>
      </c>
      <c r="E20" s="24" t="s">
        <v>33</v>
      </c>
      <c r="F20" s="1"/>
    </row>
    <row r="21" spans="1:6" x14ac:dyDescent="0.2">
      <c r="A21" t="s">
        <v>21</v>
      </c>
      <c r="B21" s="3">
        <v>2</v>
      </c>
      <c r="C21" s="12">
        <v>3498.5</v>
      </c>
      <c r="D21" s="12">
        <f t="shared" ref="D21:D37" si="0">IF(B21&gt;=10,C21,C21/2)</f>
        <v>1749.25</v>
      </c>
      <c r="E21" s="13">
        <f t="shared" ref="E21:E37" si="1">SUM(C21:D21)</f>
        <v>5247.75</v>
      </c>
    </row>
    <row r="22" spans="1:6" x14ac:dyDescent="0.2">
      <c r="A22" t="s">
        <v>7</v>
      </c>
      <c r="B22" s="3">
        <v>3</v>
      </c>
      <c r="C22" s="12">
        <v>2490.6999999999998</v>
      </c>
      <c r="D22" s="12">
        <f t="shared" si="0"/>
        <v>1245.3499999999999</v>
      </c>
      <c r="E22" s="13">
        <f t="shared" si="1"/>
        <v>3736.0499999999997</v>
      </c>
    </row>
    <row r="23" spans="1:6" x14ac:dyDescent="0.2">
      <c r="A23" t="s">
        <v>8</v>
      </c>
      <c r="B23" s="3">
        <v>4</v>
      </c>
      <c r="C23" s="12">
        <v>5480</v>
      </c>
      <c r="D23" s="12">
        <f t="shared" si="0"/>
        <v>2740</v>
      </c>
      <c r="E23" s="13">
        <f t="shared" si="1"/>
        <v>8220</v>
      </c>
    </row>
    <row r="24" spans="1:6" x14ac:dyDescent="0.2">
      <c r="A24" t="s">
        <v>22</v>
      </c>
      <c r="B24" s="3">
        <v>4</v>
      </c>
      <c r="C24" s="12">
        <v>1786</v>
      </c>
      <c r="D24" s="12">
        <f t="shared" si="0"/>
        <v>893</v>
      </c>
      <c r="E24" s="13">
        <f t="shared" si="1"/>
        <v>2679</v>
      </c>
    </row>
    <row r="25" spans="1:6" x14ac:dyDescent="0.2">
      <c r="A25" t="s">
        <v>23</v>
      </c>
      <c r="B25" s="3">
        <v>5</v>
      </c>
      <c r="C25" s="12">
        <v>2790.5</v>
      </c>
      <c r="D25" s="12">
        <f t="shared" si="0"/>
        <v>1395.25</v>
      </c>
      <c r="E25" s="13">
        <f t="shared" si="1"/>
        <v>4185.75</v>
      </c>
    </row>
    <row r="26" spans="1:6" x14ac:dyDescent="0.2">
      <c r="A26" t="s">
        <v>9</v>
      </c>
      <c r="B26" s="3">
        <v>5</v>
      </c>
      <c r="C26" s="12">
        <v>1749.5</v>
      </c>
      <c r="D26" s="12">
        <f t="shared" si="0"/>
        <v>874.75</v>
      </c>
      <c r="E26" s="13">
        <f t="shared" si="1"/>
        <v>2624.25</v>
      </c>
    </row>
    <row r="27" spans="1:6" x14ac:dyDescent="0.2">
      <c r="A27" t="s">
        <v>24</v>
      </c>
      <c r="B27" s="3">
        <v>6</v>
      </c>
      <c r="C27" s="12">
        <v>5000</v>
      </c>
      <c r="D27" s="12">
        <f t="shared" si="0"/>
        <v>2500</v>
      </c>
      <c r="E27" s="13">
        <f t="shared" si="1"/>
        <v>7500</v>
      </c>
    </row>
    <row r="28" spans="1:6" x14ac:dyDescent="0.2">
      <c r="A28" t="s">
        <v>25</v>
      </c>
      <c r="B28" s="3">
        <v>7</v>
      </c>
      <c r="C28" s="12">
        <v>7612</v>
      </c>
      <c r="D28" s="12">
        <f t="shared" si="0"/>
        <v>3806</v>
      </c>
      <c r="E28" s="13">
        <f t="shared" si="1"/>
        <v>11418</v>
      </c>
    </row>
    <row r="29" spans="1:6" x14ac:dyDescent="0.2">
      <c r="A29" t="s">
        <v>26</v>
      </c>
      <c r="B29" s="3">
        <v>7</v>
      </c>
      <c r="C29" s="12">
        <v>4953.5</v>
      </c>
      <c r="D29" s="12">
        <f t="shared" si="0"/>
        <v>2476.75</v>
      </c>
      <c r="E29" s="13">
        <f t="shared" si="1"/>
        <v>7430.25</v>
      </c>
    </row>
    <row r="30" spans="1:6" x14ac:dyDescent="0.2">
      <c r="A30" t="s">
        <v>27</v>
      </c>
      <c r="B30" s="3">
        <v>8</v>
      </c>
      <c r="C30" s="12">
        <v>6320</v>
      </c>
      <c r="D30" s="12">
        <f t="shared" si="0"/>
        <v>3160</v>
      </c>
      <c r="E30" s="13">
        <f t="shared" si="1"/>
        <v>9480</v>
      </c>
    </row>
    <row r="31" spans="1:6" x14ac:dyDescent="0.2">
      <c r="A31" t="s">
        <v>28</v>
      </c>
      <c r="B31" s="3">
        <v>10</v>
      </c>
      <c r="C31" s="12">
        <v>7930</v>
      </c>
      <c r="D31" s="12">
        <f t="shared" si="0"/>
        <v>7930</v>
      </c>
      <c r="E31" s="13">
        <f t="shared" si="1"/>
        <v>15860</v>
      </c>
    </row>
    <row r="32" spans="1:6" x14ac:dyDescent="0.2">
      <c r="A32" t="s">
        <v>3</v>
      </c>
      <c r="B32" s="3">
        <v>11</v>
      </c>
      <c r="C32" s="12">
        <v>4580.5</v>
      </c>
      <c r="D32" s="12">
        <f t="shared" si="0"/>
        <v>4580.5</v>
      </c>
      <c r="E32" s="13">
        <f t="shared" si="1"/>
        <v>9161</v>
      </c>
    </row>
    <row r="33" spans="1:5" x14ac:dyDescent="0.2">
      <c r="A33" t="s">
        <v>29</v>
      </c>
      <c r="B33" s="3">
        <v>12</v>
      </c>
      <c r="C33" s="12">
        <v>4380.2</v>
      </c>
      <c r="D33" s="12">
        <f t="shared" si="0"/>
        <v>4380.2</v>
      </c>
      <c r="E33" s="13">
        <f t="shared" si="1"/>
        <v>8760.4</v>
      </c>
    </row>
    <row r="34" spans="1:5" x14ac:dyDescent="0.2">
      <c r="A34" t="s">
        <v>30</v>
      </c>
      <c r="B34" s="3">
        <v>12</v>
      </c>
      <c r="C34" s="12">
        <v>3270</v>
      </c>
      <c r="D34" s="12">
        <f t="shared" si="0"/>
        <v>3270</v>
      </c>
      <c r="E34" s="13">
        <f t="shared" si="1"/>
        <v>6540</v>
      </c>
    </row>
    <row r="35" spans="1:5" x14ac:dyDescent="0.2">
      <c r="A35" t="s">
        <v>31</v>
      </c>
      <c r="B35" s="3">
        <v>14</v>
      </c>
      <c r="C35" s="12">
        <v>2284</v>
      </c>
      <c r="D35" s="12">
        <f t="shared" si="0"/>
        <v>2284</v>
      </c>
      <c r="E35" s="13">
        <f t="shared" si="1"/>
        <v>4568</v>
      </c>
    </row>
    <row r="36" spans="1:5" x14ac:dyDescent="0.2">
      <c r="A36" t="s">
        <v>4</v>
      </c>
      <c r="B36" s="3">
        <v>19</v>
      </c>
      <c r="C36" s="12">
        <v>2675</v>
      </c>
      <c r="D36" s="12">
        <f t="shared" si="0"/>
        <v>2675</v>
      </c>
      <c r="E36" s="13">
        <f t="shared" si="1"/>
        <v>5350</v>
      </c>
    </row>
    <row r="37" spans="1:5" x14ac:dyDescent="0.2">
      <c r="A37" t="s">
        <v>32</v>
      </c>
      <c r="B37" s="3">
        <v>22</v>
      </c>
      <c r="C37" s="12">
        <v>7290.7</v>
      </c>
      <c r="D37" s="12">
        <f t="shared" si="0"/>
        <v>7290.7</v>
      </c>
      <c r="E37" s="13">
        <f t="shared" si="1"/>
        <v>14581.4</v>
      </c>
    </row>
    <row r="38" spans="1:5" ht="13.5" thickBot="1" x14ac:dyDescent="0.25">
      <c r="A38" s="2" t="s">
        <v>14</v>
      </c>
      <c r="B38" s="3"/>
      <c r="C38" s="12"/>
      <c r="D38" s="16">
        <f>SUM(D21:D37)</f>
        <v>53250.749999999993</v>
      </c>
      <c r="E38" s="17">
        <f>SUM(E21:E37)</f>
        <v>127341.84999999999</v>
      </c>
    </row>
    <row r="39" spans="1:5" ht="13.5" thickTop="1" x14ac:dyDescent="0.2">
      <c r="A39" s="2" t="s">
        <v>12</v>
      </c>
      <c r="B39" s="3"/>
      <c r="C39" s="12">
        <f>SUM(C21:C37)/17</f>
        <v>4358.2999999999993</v>
      </c>
      <c r="D39" s="18">
        <f>D38/17</f>
        <v>3132.3970588235288</v>
      </c>
      <c r="E39" s="19">
        <f>E38/17</f>
        <v>7490.697058823529</v>
      </c>
    </row>
    <row r="40" spans="1:5" x14ac:dyDescent="0.2">
      <c r="A40" s="5" t="s">
        <v>13</v>
      </c>
      <c r="B40" s="6"/>
      <c r="C40" s="6"/>
      <c r="D40" s="7">
        <f>D39/C39</f>
        <v>0.71871992722472733</v>
      </c>
      <c r="E40" s="8"/>
    </row>
    <row r="44" spans="1:5" x14ac:dyDescent="0.2"/>
  </sheetData>
  <mergeCells count="2">
    <mergeCell ref="A1:F1"/>
    <mergeCell ref="A18:E18"/>
  </mergeCells>
  <phoneticPr fontId="0" type="noConversion"/>
  <pageMargins left="0.78740157480314965" right="0.78740157480314965" top="0.98425196850393704" bottom="0.39370078740157483" header="0.51181102362204722" footer="0.51181102362204722"/>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27"/>
  <sheetViews>
    <sheetView workbookViewId="0">
      <pane ySplit="6120" topLeftCell="A25" activePane="bottomLeft"/>
      <selection activeCell="F16" sqref="F16"/>
      <selection pane="bottomLeft" activeCell="F23" sqref="F23"/>
    </sheetView>
  </sheetViews>
  <sheetFormatPr baseColWidth="10" defaultRowHeight="12.75" x14ac:dyDescent="0.2"/>
  <sheetData>
    <row r="2" spans="1:4" x14ac:dyDescent="0.2">
      <c r="A2" s="9" t="s">
        <v>5</v>
      </c>
      <c r="B2" s="10" t="s">
        <v>6</v>
      </c>
      <c r="C2" s="10" t="s">
        <v>16</v>
      </c>
      <c r="D2" s="11" t="s">
        <v>17</v>
      </c>
    </row>
    <row r="3" spans="1:4" x14ac:dyDescent="0.2">
      <c r="A3" t="s">
        <v>21</v>
      </c>
      <c r="B3" s="12">
        <v>290</v>
      </c>
      <c r="C3" s="12">
        <f t="shared" ref="C3:C19" si="0">IF(B3&lt;=5000,B3*3%,B3*5%)</f>
        <v>8.6999999999999993</v>
      </c>
      <c r="D3" s="13">
        <f t="shared" ref="D3:D19" si="1">IF(B3&lt;=4000,B3*7%,B3*9%)</f>
        <v>20.3</v>
      </c>
    </row>
    <row r="4" spans="1:4" x14ac:dyDescent="0.2">
      <c r="A4" t="s">
        <v>7</v>
      </c>
      <c r="B4" s="12">
        <v>675.3</v>
      </c>
      <c r="C4" s="12">
        <f t="shared" si="0"/>
        <v>20.258999999999997</v>
      </c>
      <c r="D4" s="13">
        <f t="shared" si="1"/>
        <v>47.271000000000001</v>
      </c>
    </row>
    <row r="5" spans="1:4" x14ac:dyDescent="0.2">
      <c r="A5" t="s">
        <v>8</v>
      </c>
      <c r="B5" s="12">
        <v>786</v>
      </c>
      <c r="C5" s="12">
        <f t="shared" si="0"/>
        <v>23.58</v>
      </c>
      <c r="D5" s="13">
        <f t="shared" si="1"/>
        <v>55.02</v>
      </c>
    </row>
    <row r="6" spans="1:4" x14ac:dyDescent="0.2">
      <c r="A6" t="s">
        <v>22</v>
      </c>
      <c r="B6" s="12">
        <v>1284</v>
      </c>
      <c r="C6" s="12">
        <f t="shared" si="0"/>
        <v>38.519999999999996</v>
      </c>
      <c r="D6" s="13">
        <f t="shared" si="1"/>
        <v>89.88000000000001</v>
      </c>
    </row>
    <row r="7" spans="1:4" x14ac:dyDescent="0.2">
      <c r="A7" t="s">
        <v>23</v>
      </c>
      <c r="B7" s="12">
        <v>1749.5</v>
      </c>
      <c r="C7" s="12">
        <f t="shared" si="0"/>
        <v>52.484999999999999</v>
      </c>
      <c r="D7" s="13">
        <f t="shared" si="1"/>
        <v>122.46500000000002</v>
      </c>
    </row>
    <row r="8" spans="1:4" x14ac:dyDescent="0.2">
      <c r="A8" t="s">
        <v>9</v>
      </c>
      <c r="B8" s="12">
        <v>2490.6999999999998</v>
      </c>
      <c r="C8" s="12">
        <f t="shared" si="0"/>
        <v>74.720999999999989</v>
      </c>
      <c r="D8" s="13">
        <f t="shared" si="1"/>
        <v>174.34900000000002</v>
      </c>
    </row>
    <row r="9" spans="1:4" x14ac:dyDescent="0.2">
      <c r="A9" t="s">
        <v>24</v>
      </c>
      <c r="B9" s="12">
        <v>2790.5</v>
      </c>
      <c r="C9" s="12">
        <f t="shared" si="0"/>
        <v>83.715000000000003</v>
      </c>
      <c r="D9" s="13">
        <f t="shared" si="1"/>
        <v>195.33500000000001</v>
      </c>
    </row>
    <row r="10" spans="1:4" x14ac:dyDescent="0.2">
      <c r="A10" t="s">
        <v>25</v>
      </c>
      <c r="B10" s="12">
        <v>3498.5</v>
      </c>
      <c r="C10" s="12">
        <f t="shared" si="0"/>
        <v>104.955</v>
      </c>
      <c r="D10" s="13">
        <f t="shared" si="1"/>
        <v>244.89500000000001</v>
      </c>
    </row>
    <row r="11" spans="1:4" x14ac:dyDescent="0.2">
      <c r="A11" t="s">
        <v>26</v>
      </c>
      <c r="B11" s="12">
        <v>4380.2</v>
      </c>
      <c r="C11" s="12">
        <f t="shared" si="0"/>
        <v>131.40599999999998</v>
      </c>
      <c r="D11" s="13">
        <f t="shared" si="1"/>
        <v>394.21799999999996</v>
      </c>
    </row>
    <row r="12" spans="1:4" x14ac:dyDescent="0.2">
      <c r="A12" t="s">
        <v>27</v>
      </c>
      <c r="B12" s="12">
        <v>4580.5</v>
      </c>
      <c r="C12" s="12">
        <f t="shared" si="0"/>
        <v>137.41499999999999</v>
      </c>
      <c r="D12" s="13">
        <f t="shared" si="1"/>
        <v>412.245</v>
      </c>
    </row>
    <row r="13" spans="1:4" x14ac:dyDescent="0.2">
      <c r="A13" t="s">
        <v>28</v>
      </c>
      <c r="B13" s="12">
        <v>4953.34</v>
      </c>
      <c r="C13" s="12">
        <f t="shared" si="0"/>
        <v>148.6002</v>
      </c>
      <c r="D13" s="13">
        <f t="shared" si="1"/>
        <v>445.80059999999997</v>
      </c>
    </row>
    <row r="14" spans="1:4" x14ac:dyDescent="0.2">
      <c r="A14" t="s">
        <v>3</v>
      </c>
      <c r="B14" s="12">
        <v>5000</v>
      </c>
      <c r="C14" s="12">
        <f t="shared" si="0"/>
        <v>150</v>
      </c>
      <c r="D14" s="13">
        <f t="shared" si="1"/>
        <v>450</v>
      </c>
    </row>
    <row r="15" spans="1:4" x14ac:dyDescent="0.2">
      <c r="A15" t="s">
        <v>29</v>
      </c>
      <c r="B15" s="12">
        <v>5480</v>
      </c>
      <c r="C15" s="12">
        <f t="shared" si="0"/>
        <v>274</v>
      </c>
      <c r="D15" s="13">
        <f t="shared" si="1"/>
        <v>493.2</v>
      </c>
    </row>
    <row r="16" spans="1:4" x14ac:dyDescent="0.2">
      <c r="A16" t="s">
        <v>30</v>
      </c>
      <c r="B16" s="12">
        <v>6320</v>
      </c>
      <c r="C16" s="12">
        <f t="shared" si="0"/>
        <v>316</v>
      </c>
      <c r="D16" s="13">
        <f t="shared" si="1"/>
        <v>568.79999999999995</v>
      </c>
    </row>
    <row r="17" spans="1:4" x14ac:dyDescent="0.2">
      <c r="A17" t="s">
        <v>31</v>
      </c>
      <c r="B17" s="12">
        <v>7290.7</v>
      </c>
      <c r="C17" s="12">
        <f t="shared" si="0"/>
        <v>364.53500000000003</v>
      </c>
      <c r="D17" s="13">
        <f t="shared" si="1"/>
        <v>656.16300000000001</v>
      </c>
    </row>
    <row r="18" spans="1:4" x14ac:dyDescent="0.2">
      <c r="A18" t="s">
        <v>4</v>
      </c>
      <c r="B18" s="12">
        <v>7612</v>
      </c>
      <c r="C18" s="12">
        <f t="shared" si="0"/>
        <v>380.6</v>
      </c>
      <c r="D18" s="13">
        <f t="shared" si="1"/>
        <v>685.07999999999993</v>
      </c>
    </row>
    <row r="19" spans="1:4" x14ac:dyDescent="0.2">
      <c r="A19" t="s">
        <v>32</v>
      </c>
      <c r="B19" s="12">
        <v>7930</v>
      </c>
      <c r="C19" s="12">
        <f t="shared" si="0"/>
        <v>396.5</v>
      </c>
      <c r="D19" s="13">
        <f t="shared" si="1"/>
        <v>713.69999999999993</v>
      </c>
    </row>
    <row r="20" spans="1:4" x14ac:dyDescent="0.2">
      <c r="A20" s="2" t="s">
        <v>19</v>
      </c>
      <c r="B20" s="12">
        <f>SUM(B3:B19)</f>
        <v>67111.239999999991</v>
      </c>
      <c r="C20" s="12">
        <f>SUM(C3:C19)</f>
        <v>2705.9911999999999</v>
      </c>
      <c r="D20" s="13">
        <f>SUM(D3:D19)</f>
        <v>5768.7215999999999</v>
      </c>
    </row>
    <row r="21" spans="1:4" x14ac:dyDescent="0.2">
      <c r="A21" s="2" t="s">
        <v>18</v>
      </c>
      <c r="B21" s="12"/>
      <c r="C21" s="12">
        <v>3000</v>
      </c>
      <c r="D21" s="13"/>
    </row>
    <row r="22" spans="1:4" x14ac:dyDescent="0.2">
      <c r="A22" s="5" t="s">
        <v>20</v>
      </c>
      <c r="B22" s="14"/>
      <c r="C22" s="14">
        <f>SUM(C21,C20)</f>
        <v>5705.9912000000004</v>
      </c>
      <c r="D22" s="15">
        <f>D20</f>
        <v>5768.7215999999999</v>
      </c>
    </row>
    <row r="27" spans="1:4" x14ac:dyDescent="0.2"/>
  </sheetData>
  <phoneticPr fontId="0" type="noConversion"/>
  <pageMargins left="0.78740157499999996" right="0.78740157499999996" top="0.984251969" bottom="0.984251969" header="0.4921259845" footer="0.4921259845"/>
  <headerFooter alignWithMargins="0"/>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Wenn_1</vt:lpstr>
      <vt:lpstr>Wenn_2</vt:lpstr>
    </vt:vector>
  </TitlesOfParts>
  <Company>Seel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2001-12-02T16:23:10Z</cp:lastPrinted>
  <dcterms:created xsi:type="dcterms:W3CDTF">2001-12-02T15:29:33Z</dcterms:created>
  <dcterms:modified xsi:type="dcterms:W3CDTF">2022-01-20T19:07:43Z</dcterms:modified>
</cp:coreProperties>
</file>